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2D8EA9A0-3C69-4241-B514-37DD81466DA4}"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OLE_LINK1"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3" i="1" l="1"/>
  <c r="N63" i="1" s="1"/>
  <c r="G59" i="1"/>
  <c r="G58" i="1"/>
  <c r="L58" i="1" s="1"/>
  <c r="N58" i="1" s="1"/>
  <c r="G57" i="1"/>
  <c r="L57" i="1" s="1"/>
  <c r="N57" i="1" s="1"/>
  <c r="L59" i="1"/>
  <c r="N59" i="1" s="1"/>
  <c r="L56" i="1"/>
  <c r="N56" i="1"/>
  <c r="L55" i="1"/>
  <c r="N55" i="1" s="1"/>
  <c r="L54" i="1"/>
  <c r="N54" i="1" s="1"/>
  <c r="L53" i="1"/>
  <c r="N53" i="1" s="1"/>
  <c r="L52" i="1"/>
  <c r="N52" i="1" s="1"/>
  <c r="L51" i="1"/>
  <c r="N51" i="1" s="1"/>
  <c r="L50" i="1"/>
  <c r="N50" i="1" s="1"/>
  <c r="L49" i="1"/>
  <c r="N49" i="1" s="1"/>
  <c r="L48" i="1"/>
  <c r="N48" i="1" s="1"/>
  <c r="L47" i="1"/>
  <c r="N47" i="1"/>
  <c r="L46" i="1"/>
  <c r="N46" i="1"/>
  <c r="L45" i="1"/>
  <c r="N45" i="1" s="1"/>
  <c r="L44" i="1"/>
  <c r="N44" i="1" s="1"/>
  <c r="L43" i="1"/>
  <c r="N43" i="1" s="1"/>
  <c r="L42" i="1"/>
  <c r="N42" i="1" s="1"/>
  <c r="L41" i="1"/>
  <c r="N41" i="1" s="1"/>
  <c r="L40" i="1"/>
  <c r="N40" i="1" s="1"/>
  <c r="L39" i="1"/>
  <c r="N39" i="1" s="1"/>
  <c r="L38" i="1"/>
  <c r="N38" i="1" s="1"/>
  <c r="L30" i="1"/>
  <c r="N30" i="1" s="1"/>
  <c r="L31" i="1"/>
  <c r="N31" i="1" s="1"/>
  <c r="L32" i="1"/>
  <c r="N32" i="1" s="1"/>
  <c r="L33" i="1"/>
  <c r="N33" i="1" s="1"/>
  <c r="L34" i="1"/>
  <c r="N34" i="1" s="1"/>
  <c r="L35" i="1"/>
  <c r="N35" i="1" s="1"/>
  <c r="L36" i="1"/>
  <c r="N36" i="1" s="1"/>
  <c r="L37" i="1"/>
  <c r="N37" i="1" s="1"/>
  <c r="L29" i="1"/>
  <c r="N29" i="1" s="1"/>
  <c r="L25" i="1"/>
  <c r="N25" i="1" s="1"/>
  <c r="L24" i="1"/>
  <c r="N24" i="1" s="1"/>
  <c r="N23" i="1"/>
  <c r="N26" i="1"/>
  <c r="N27" i="1"/>
  <c r="N22" i="1"/>
  <c r="L21" i="1"/>
  <c r="N21" i="1" s="1"/>
  <c r="L17" i="1" l="1"/>
  <c r="N17" i="1"/>
  <c r="L16" i="1"/>
  <c r="N16" i="1"/>
  <c r="L15" i="1"/>
  <c r="N15" i="1"/>
  <c r="N14" i="1"/>
  <c r="L14" i="1"/>
  <c r="N13" i="1"/>
  <c r="L13" i="1"/>
  <c r="N12" i="1"/>
  <c r="L12" i="1"/>
  <c r="N11" i="1"/>
  <c r="L11" i="1"/>
  <c r="L9" i="1" l="1"/>
  <c r="N9" i="1" s="1"/>
  <c r="L8" i="1" l="1"/>
  <c r="N8" i="1" s="1"/>
</calcChain>
</file>

<file path=xl/sharedStrings.xml><?xml version="1.0" encoding="utf-8"?>
<sst xmlns="http://schemas.openxmlformats.org/spreadsheetml/2006/main" count="421" uniqueCount="153">
  <si>
    <t>Titlu contract</t>
  </si>
  <si>
    <t>Obiect contract</t>
  </si>
  <si>
    <t>Procedura aplicată</t>
  </si>
  <si>
    <t>Număr ofertanți</t>
  </si>
  <si>
    <t>Furnizor / Prestator / Executant</t>
  </si>
  <si>
    <t>Valoarea prevăzută în contract (RON)</t>
  </si>
  <si>
    <t>Sursa finanțării</t>
  </si>
  <si>
    <t>Data de început</t>
  </si>
  <si>
    <t>Data de finalizare prevăzută în contract</t>
  </si>
  <si>
    <t>Modificare a cuantumului prețului prin act adițional /  și data acestuia.</t>
  </si>
  <si>
    <t>Executarea contractului</t>
  </si>
  <si>
    <t>Preț final</t>
  </si>
  <si>
    <t>Status</t>
  </si>
  <si>
    <t>(finalizat / în execuție)</t>
  </si>
  <si>
    <t>Valoare plătită (cu TVA)</t>
  </si>
  <si>
    <t>-</t>
  </si>
  <si>
    <t>Fondul FAMI</t>
  </si>
  <si>
    <t>Data efectuării plății</t>
  </si>
  <si>
    <t xml:space="preserve"> Parteneri (asociați/subcontractanți/terți/susținăroti</t>
  </si>
  <si>
    <t>în execuție</t>
  </si>
  <si>
    <t>Contract de lucrări</t>
  </si>
  <si>
    <t>Contract de furnizare</t>
  </si>
  <si>
    <t>finalizat</t>
  </si>
  <si>
    <t>Pachete sisteme media</t>
  </si>
  <si>
    <t>licitație deschisă</t>
  </si>
  <si>
    <t>SC WEB WIN GROUP NET SRL</t>
  </si>
  <si>
    <t>120 zile</t>
  </si>
  <si>
    <t>Servicii de proiectare și execuție lucrări pentru construirea unui imobil situat in strada Perilor, nr. 2, municipiul Radauti,</t>
  </si>
  <si>
    <t>procedură simplificată</t>
  </si>
  <si>
    <t>SC METAL TERMO INDUSTRY SRL</t>
  </si>
  <si>
    <t>6 luni</t>
  </si>
  <si>
    <t>Furnizare aragaze</t>
  </si>
  <si>
    <t>SC KARLA INTERNATIONAL DEVELOPMENT</t>
  </si>
  <si>
    <t>60 zile</t>
  </si>
  <si>
    <t>Centralizatorul achizițiilor publice – situația executării contractelor de achiziţii publice cu o valoare totală
mai mare de 5000 de euro pentru perioada 01.01 - 31.12.2023</t>
  </si>
  <si>
    <t>Contract subsecvent de prestări de servicii de analiza lingvistica</t>
  </si>
  <si>
    <t xml:space="preserve">contract subsecvent la acordul cadru </t>
  </si>
  <si>
    <t xml:space="preserve">SC VERILECT SRL </t>
  </si>
  <si>
    <t>Furnizarea unui sistem centralizat de securitate</t>
  </si>
  <si>
    <t>SC KONTRON SERVICES ROMANIA SRL</t>
  </si>
  <si>
    <t>Complete preluare date biometrice – 7 cpl., la ghișeele structurilor teritoriale ale Inspectoratului General pentru Imigrări.</t>
  </si>
  <si>
    <t>SC Advice Information Technology SRL</t>
  </si>
  <si>
    <t>fonduri bugetare</t>
  </si>
  <si>
    <t>Echipamente de stocare de tip N.A.S.</t>
  </si>
  <si>
    <t>SC PRAGMA COMPUTERS SRL</t>
  </si>
  <si>
    <t>Contract furnizare statii de lucru</t>
  </si>
  <si>
    <t>SC IT HERO TECHNOLOGIES SRL</t>
  </si>
  <si>
    <t>Servicii de informare și conștientizare a populației generale și a grupurilor de risc cu privire la consecințele traficului de persoane</t>
  </si>
  <si>
    <t>Contract de servicii</t>
  </si>
  <si>
    <t xml:space="preserve">SC Backstage Production Group International SRL </t>
  </si>
  <si>
    <t>165 zile</t>
  </si>
  <si>
    <t>Servicii de upgradare a portalului online de depunere a cererilor și corelarea Sistemului Informatic de Management al Străinilor, precum și modificarea și dezvoltarea unor noi module în sistemul informatic al IGI</t>
  </si>
  <si>
    <t xml:space="preserve">SC TECHNOHUB SRL </t>
  </si>
  <si>
    <t>118 zile</t>
  </si>
  <si>
    <t>Furnizarea de mobilier necesar CCSLCP Otopeni și CCSLCP Arad</t>
  </si>
  <si>
    <t>SC AUTOMOTIVE LUX SRL</t>
  </si>
  <si>
    <t>14 zile</t>
  </si>
  <si>
    <t>”Servicii de curățenie generală  în spațiile interioare și exterioare de la nivelul Centrului Regional de Proceduri și Cazare a Solicitanților de Azil București”</t>
  </si>
  <si>
    <t>A.D.</t>
  </si>
  <si>
    <t>S.C. DÉJÀ VU INTERNATIONAL SRL</t>
  </si>
  <si>
    <t>30 zile</t>
  </si>
  <si>
    <t>Servicii organizare evenimente -Sesiuni de pregătire în domeniul tehnicilor avansate de interviu, detectarea comportamentului disimulat, a semnelor de radicalizare, a propagandei extremiste și fundamentalismului religios; Lot 1mun. Iasi in perioada 23-28.04.2023, Lot 2 mun. Galati, in perioada 21-26.05.2023</t>
  </si>
  <si>
    <t>Procedura Proprie</t>
  </si>
  <si>
    <t xml:space="preserve">S.C. GOPA R&amp;S  S.R.L. </t>
  </si>
  <si>
    <t>Mecanismul Financiar Norvegian 2014-2021</t>
  </si>
  <si>
    <t>Servicii organizare evenimente -Sesiuni de pregătire în domeniul detectarii documentelor falsificate si abuzului de identitate - Constanta 25-27.09.2023</t>
  </si>
  <si>
    <t xml:space="preserve">S.C. MARINA &amp;SANTIS  S.R.L. </t>
  </si>
  <si>
    <t>Achiziție directă</t>
  </si>
  <si>
    <t>SC ANTO CONFORT TEXT SRL</t>
  </si>
  <si>
    <t>SC ROXIBIA SOLUTIONS TECHNOLOGIES SRL</t>
  </si>
  <si>
    <t>SC OMNIASIG VIENNA INSURANCE GROUP SA</t>
  </si>
  <si>
    <t>SC OVAVINCI SRL</t>
  </si>
  <si>
    <t>Executie lucrari pentru extinderea capacității de cazare și asistență a solicitanților de azil la C.R.C.P.S.A Galati prin constructii pe structura metalica și modernizarea / realizarea împrejmuirii existente în cadrul Proiectului ”Extinderea capacității de cazare și asistență a solicitanților de azil C.R.P.C.S.A. Galați, prin construcții pe structură metalică/realizarea împrejmuirii existente”.</t>
  </si>
  <si>
    <t>SC DELTA TERMO CONSTRUCT 1999 SRL</t>
  </si>
  <si>
    <t>140 zile</t>
  </si>
  <si>
    <t>Materiale de resort cazarmament, după cum urmează: Pătură din lână 150/200 cm - 480 buc ; Cearșaf din bumbac, alb dimensiuni 150 x 220 cm - 960 buc; Față de pernă din bumbac, alb, dimensiuni 50/70 cm - 240 buc Prosop din bumbac, alb, dimensiune 50/70 cm - 480 buc; Prosop din bumbac, alb, dimensiune 100/150 cm - 480 buc.</t>
  </si>
  <si>
    <t>Furnizare materiale cazarmament</t>
  </si>
  <si>
    <t>Servicii de confectionare, transport si montaj pentru dotarea paturilor cu panouri de protectie pentru pat (Paturi necesare a fi dotate cu panouri de protecție: 320 buc.)</t>
  </si>
  <si>
    <t>Stație de lucru tip all in one - 4 buc</t>
  </si>
  <si>
    <t>SC LISTA TECH SRL</t>
  </si>
  <si>
    <t>20 zile</t>
  </si>
  <si>
    <t>Prestare servicii organizare evenimente Suceava 27-29.11.2023</t>
  </si>
  <si>
    <t>Procedură proprie</t>
  </si>
  <si>
    <t>SC  FLU BRIARCONSULT SRL</t>
  </si>
  <si>
    <t>2 zile</t>
  </si>
  <si>
    <t>Furnizare saltele</t>
  </si>
  <si>
    <t>SC Transfer Expert Logistic SRL</t>
  </si>
  <si>
    <t>5 zile</t>
  </si>
  <si>
    <t>Furnizare perne, lenjerie pat si protectie saltea</t>
  </si>
  <si>
    <t>SC ANDA CONFECTION CAMI SRL</t>
  </si>
  <si>
    <t>Servicii de operationalizare conexiuni de voce si date prin cablare aparenta inclusiv elemente pasive necesare</t>
  </si>
  <si>
    <t xml:space="preserve"> SC AUTOMATIC SYSTEMS SRL</t>
  </si>
  <si>
    <t>Servicii de întocmire a studiului de fezabilitate pentru realizarea obiectivului de investiții „Execuția unei stații de epurare, realizarea de hidranți interiori și exteriori și a rezervei de apă necesare conform normativelor la imobilul situat în Șos. București Ploiești nr.257, loc. Otopeni, jud. Ilfov”</t>
  </si>
  <si>
    <t>SC RXPC IMPEX SRL</t>
  </si>
  <si>
    <t>Cameră frigorifică/ refrigerare/ congelare/ pentru dezinsecție și dezinfecție</t>
  </si>
  <si>
    <t>SC CROWN COOL SRL</t>
  </si>
  <si>
    <t>Lucrari de renovare si amenajarea spatiilor la imobilul situat in judetul Maramures, oras Somcuta Mare, strada Cetatii nr 1A,, astfel: grupuri sanitare etajele 2 si 3, bucatarie, spalatoriwe, sala de mese si uscatorie parter, camere si holuri etajele 2 si 3, casa scarii.</t>
  </si>
  <si>
    <t>SC FINCA NIT SRL</t>
  </si>
  <si>
    <t>Servicii de amenajare peisagistică având ca scop întreținerea arborilor și arbuștilor, intervenție cu tăiere de orice fel în coroana arborilor și arbuștilor și toaletarea vegetației arbustive și arboricole din cadrul CRCPSA Crevedia</t>
  </si>
  <si>
    <t>SC ECONATURALIA SRL</t>
  </si>
  <si>
    <t xml:space="preserve"> </t>
  </si>
  <si>
    <t>Operaționalizarea și îmbunătățirea sistemului aferent TVCI (supraveghere video) în cadrul CRCPSA București, str. Vasile Stolnicul nr. 15, sector 2</t>
  </si>
  <si>
    <t>SC ASL SECURITY SOLUTIONS SRL</t>
  </si>
  <si>
    <t>Operaționalizarea și îmbunătățirea instalației de detectare, semnalizare și avertizare la incendiu existentă (IDSAI) în cadrul CRCPSA București, str. Vasile Stolnicul nr. 15, sector 2</t>
  </si>
  <si>
    <t>Furnizare Plic C4 15000buc, Plic DL 40000buc, Hartie A4 1500 top</t>
  </si>
  <si>
    <t>SC DNS BIROTICA SRL</t>
  </si>
  <si>
    <t>Asigurări Facultative Auto (CASCO) pentru: Autobuz marca MAN, număr înregistrare MAI 58981 și Autobuz marca MAN, număr înregistrare MAI 58982 Valabilitate 12 luni.</t>
  </si>
  <si>
    <t>Cartuse toner</t>
  </si>
  <si>
    <t>SC MEDA CONSULT SRL</t>
  </si>
  <si>
    <t>Prestare servicii de asigurari de raspundere civila auto</t>
  </si>
  <si>
    <t>SC OMNIASIG VIENNA INSURANCE GROUP S.A.</t>
  </si>
  <si>
    <t>Furnizare tartan pentru terenul de sport + montaj</t>
  </si>
  <si>
    <t>SC ATLAS SPORT SRL</t>
  </si>
  <si>
    <t>Servicii de manipulare, transport și de montaj pentru bunurile materiale de la sediul Inspectoratului General pentru Imigrări – Centrul Regional de Proceduri și Cazare a Solicitanților de Azil București</t>
  </si>
  <si>
    <t xml:space="preserve"> SC XMoveTrans SRL</t>
  </si>
  <si>
    <t>Servicii de consultanță pentru implementarea opțiunilor de costuri simplificate (Analiză a cadrului legislativ național și procedural intern și elaborare Metodologie privind aplicarea costurilor simplificate în anumite operațiuni finanțate prin FAMI)</t>
  </si>
  <si>
    <t>SC TEAMPRO Strategy Consulting SRL</t>
  </si>
  <si>
    <t>Servicii organizare evenimente -Sesiuni de pregătire în domeniul tehnicilor avansate de interviu, detectarea comportamentului disimulat, a semnelor de radicalizare, a propagandei extremiste și fundamentalismului religios; Lot 1 mun. Iasi in perioada 23-28.04.2023, Lot 2 mun. Galati, in perioada 21-26.05.2023</t>
  </si>
  <si>
    <t>SC Gopa R&amp;S SRL</t>
  </si>
  <si>
    <t>Furnizare masini spalat vase industriale</t>
  </si>
  <si>
    <t>SC HORECA EQUIPMENT SRL</t>
  </si>
  <si>
    <t>Execuție lucrări pentru obiectivul de investiții Racordarea CRCPSA Maramureș la rețeaua de canalizare a orașului ȘOMCUTA MARE</t>
  </si>
  <si>
    <t>SC MEGA-INSTAL SRL</t>
  </si>
  <si>
    <t>Servicii de organizare evenimente aferenta realizarii a doua grupuri de lucru cu personalul Ministerului Afacerilor Interne in domeniul protectiei international care vor avea loc in orasul Sibiu, judetul Sibiu</t>
  </si>
  <si>
    <t>SC BEST TRAVEL SOLUTIONS SRL</t>
  </si>
  <si>
    <t>Servicii de proiectare si lucrari de executie pentru modernizarea instalatiei electrice la obiectivul de investitii ”Modernizarea instalatiei electrice la sediul Inspectoratului General pentru Imigrari din str. Lct Marinescu Constantin nr.15A, sect 5, Bucuresti”</t>
  </si>
  <si>
    <t>SC MAN OPERATIV CONSTRUCT SRL</t>
  </si>
  <si>
    <t>90 zile</t>
  </si>
  <si>
    <t>Servicii de asistenta tehnica - dirigentie de santier</t>
  </si>
  <si>
    <t>SC PHOENIX D.A.E. PREST SRL</t>
  </si>
  <si>
    <t>Tonere OEM-107 buc</t>
  </si>
  <si>
    <t>SC VIC INSERO SRL</t>
  </si>
  <si>
    <t>Servicii de pază a imobilului situat în Aleea Combinatului nr. 458, loc. Crevedia, jud. Dâmbovița</t>
  </si>
  <si>
    <t>SC RINO GUARD SRL</t>
  </si>
  <si>
    <t>Servicii poștale și de curierat pentru expedierea unor documente emise de către IGI (permise de ședere, cărți de rezidență, aviz de angajare sau detașare, documente de călătorie) la sediul, domiciliul, reședința solicitantului/ titularului din România, perioada ianuarie - 31.12.2023</t>
  </si>
  <si>
    <t>SC COMPANIA NATIONALA POSTA ROMANA S.A.</t>
  </si>
  <si>
    <t>contractul nu presupune angajare de fonduri bugetare, plata efectuându-se din fondurile beneficiarilor serviciilor poștale (persoane fizice)</t>
  </si>
  <si>
    <t>Lucrări de igienizare la Corpul A din cadrul Centrului de Cazare a Străinilor Luați în Custodie Publică Otopeni</t>
  </si>
  <si>
    <t>SC NICOL INVEST SRL</t>
  </si>
  <si>
    <t>SC OLIMPIC INTERNATIONAL TURISM SRL</t>
  </si>
  <si>
    <t>Fondul FAMI; fonduri bugetare; Mecanismul Financiar Norvegian 2014-2021</t>
  </si>
  <si>
    <t>31.09.2023</t>
  </si>
  <si>
    <t>SC TRAVEL TIME D&amp;R SRL</t>
  </si>
  <si>
    <t xml:space="preserve">Comenzi subsecvente la acordul cadru în vigoare ce au ca obiect servicii de transport aerian </t>
  </si>
  <si>
    <t>Fondul FAMI; fonduri bugetare; Mecanismul Financiar Norvegian 2014-2022</t>
  </si>
  <si>
    <t>SC WECO TMC SRL</t>
  </si>
  <si>
    <t>Fondul FAMI; fonduri bugetare; Mecanismul Financiar Norvegian 2014-2023</t>
  </si>
  <si>
    <t>SC OMV PEROM MARKETING SRL</t>
  </si>
  <si>
    <t>Contract subsecvent la acordul cadru derulat de ONAC de furnizare carburant perioada 01.11 - 31.12.2023</t>
  </si>
  <si>
    <t>Contract subsecvent la acordul cadru derulat de ONAC de furnizare carburant perioada 01.07 - 31.07.2023</t>
  </si>
  <si>
    <t>Contract subsecvent la acordul cadru derulat de ONAC de furnizare carburant perioada 01.09 - 31.09.2023</t>
  </si>
  <si>
    <t>SC AGRESSIONE GROUP SA</t>
  </si>
  <si>
    <t>Contract subsecvent la acordul cadru derulat de ONAC de furnizare hârtie A4 30.06 - 30.07.2023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</si>
</sst>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Palatino Linotype"/>
      <family val="1"/>
    </font>
    <font>
      <b/>
      <sz val="11"/>
      <color theme="1"/>
      <name val="Palatino Linotype"/>
      <family val="1"/>
    </font>
    <font>
      <b/>
      <sz val="12"/>
      <color theme="1"/>
      <name val="Palatino Linotype"/>
      <family val="1"/>
    </font>
    <font>
      <sz val="11"/>
      <color theme="1"/>
      <name val="Palatino Linotype"/>
      <family val="1"/>
      <charset val="238"/>
    </font>
    <font>
      <sz val="8"/>
      <name val="Calibri"/>
      <family val="2"/>
      <scheme val="minor"/>
    </font>
    <font>
      <sz val="9"/>
      <color theme="1"/>
      <name val="Palatino Linotype"/>
      <family val="1"/>
    </font>
  </fonts>
  <fills count="4">
    <fill>
      <patternFill patternType="none"/>
    </fill>
    <fill>
      <patternFill patternType="gray125"/>
    </fill>
    <fill>
      <patternFill patternType="solid">
        <fgColor rgb="FFBDD6EE"/>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28">
    <xf numFmtId="0" fontId="0" fillId="0" borderId="0" xfId="0"/>
    <xf numFmtId="1" fontId="1" fillId="3" borderId="1" xfId="0" applyNumberFormat="1" applyFont="1" applyFill="1" applyBorder="1" applyAlignment="1">
      <alignment horizontal="center" vertical="center" wrapText="1"/>
    </xf>
    <xf numFmtId="0" fontId="1" fillId="0" borderId="0" xfId="0" applyFont="1"/>
    <xf numFmtId="0" fontId="1" fillId="2" borderId="1" xfId="0"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4" fontId="1" fillId="3" borderId="1" xfId="0" applyNumberFormat="1" applyFont="1" applyFill="1" applyBorder="1" applyAlignment="1">
      <alignment horizontal="left" vertical="center" wrapText="1"/>
    </xf>
    <xf numFmtId="0" fontId="1" fillId="2" borderId="4" xfId="0" applyFont="1" applyFill="1" applyBorder="1" applyAlignment="1">
      <alignment vertical="center" wrapText="1"/>
    </xf>
    <xf numFmtId="4" fontId="4" fillId="0" borderId="1" xfId="0" applyNumberFormat="1" applyFont="1" applyBorder="1" applyAlignment="1">
      <alignment horizontal="center" vertical="center" wrapText="1"/>
    </xf>
    <xf numFmtId="14" fontId="1" fillId="3" borderId="1" xfId="0" applyNumberFormat="1" applyFont="1" applyFill="1" applyBorder="1" applyAlignment="1">
      <alignment horizontal="center" vertical="center" wrapText="1"/>
    </xf>
    <xf numFmtId="14" fontId="1" fillId="0" borderId="0" xfId="0" applyNumberFormat="1" applyFont="1"/>
    <xf numFmtId="4" fontId="4" fillId="3" borderId="1"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1" fillId="2" borderId="1" xfId="0" applyFont="1" applyFill="1" applyBorder="1" applyAlignment="1">
      <alignment horizontal="center" vertical="center" textRotation="90" wrapText="1"/>
    </xf>
    <xf numFmtId="0" fontId="1" fillId="2" borderId="2" xfId="0" applyFont="1" applyFill="1" applyBorder="1" applyAlignment="1">
      <alignment horizontal="center" vertical="center" textRotation="90" wrapText="1"/>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4" fontId="1" fillId="2" borderId="1" xfId="0" applyNumberFormat="1" applyFont="1" applyFill="1" applyBorder="1" applyAlignment="1">
      <alignment horizontal="center" vertical="center" textRotation="90" wrapText="1"/>
    </xf>
    <xf numFmtId="14" fontId="1" fillId="2" borderId="2" xfId="0" applyNumberFormat="1"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63"/>
  <sheetViews>
    <sheetView tabSelected="1" view="pageBreakPreview" zoomScaleNormal="85" zoomScaleSheetLayoutView="100" workbookViewId="0">
      <selection activeCell="F64" sqref="F64"/>
    </sheetView>
  </sheetViews>
  <sheetFormatPr defaultRowHeight="16.5" x14ac:dyDescent="0.3"/>
  <cols>
    <col min="1" max="1" width="9.85546875" style="2" customWidth="1"/>
    <col min="2" max="2" width="24.7109375" style="2" customWidth="1"/>
    <col min="3" max="3" width="12.5703125" style="2" customWidth="1"/>
    <col min="4" max="4" width="4.7109375" style="2" customWidth="1"/>
    <col min="5" max="5" width="13.5703125" style="2" customWidth="1"/>
    <col min="6" max="6" width="5" style="2" customWidth="1"/>
    <col min="7" max="7" width="20.140625" style="2" customWidth="1"/>
    <col min="8" max="8" width="7.85546875" style="2" customWidth="1"/>
    <col min="9" max="9" width="14.7109375" style="2" customWidth="1"/>
    <col min="10" max="10" width="12" style="10" customWidth="1"/>
    <col min="11" max="11" width="17.85546875" style="2" customWidth="1"/>
    <col min="12" max="12" width="13.85546875" style="2" customWidth="1"/>
    <col min="13" max="13" width="7.140625" style="2" customWidth="1"/>
    <col min="14" max="14" width="14.85546875" style="2" customWidth="1"/>
    <col min="15" max="15" width="9.7109375" style="2" customWidth="1"/>
    <col min="16" max="16384" width="9.140625" style="2"/>
  </cols>
  <sheetData>
    <row r="2" spans="1:15" x14ac:dyDescent="0.3">
      <c r="A2" s="20" t="s">
        <v>34</v>
      </c>
      <c r="B2" s="21"/>
      <c r="C2" s="21"/>
      <c r="D2" s="21"/>
      <c r="E2" s="21"/>
      <c r="F2" s="21"/>
      <c r="G2" s="21"/>
      <c r="H2" s="21"/>
      <c r="I2" s="21"/>
      <c r="J2" s="21"/>
      <c r="K2" s="21"/>
      <c r="L2" s="21"/>
      <c r="M2" s="21"/>
      <c r="N2" s="21"/>
      <c r="O2" s="21"/>
    </row>
    <row r="3" spans="1:15" x14ac:dyDescent="0.3">
      <c r="A3" s="21"/>
      <c r="B3" s="21"/>
      <c r="C3" s="21"/>
      <c r="D3" s="21"/>
      <c r="E3" s="21"/>
      <c r="F3" s="21"/>
      <c r="G3" s="21"/>
      <c r="H3" s="21"/>
      <c r="I3" s="21"/>
      <c r="J3" s="21"/>
      <c r="K3" s="21"/>
      <c r="L3" s="21"/>
      <c r="M3" s="21"/>
      <c r="N3" s="21"/>
      <c r="O3" s="21"/>
    </row>
    <row r="4" spans="1:15" x14ac:dyDescent="0.3">
      <c r="A4" s="22"/>
      <c r="B4" s="22"/>
      <c r="C4" s="22"/>
      <c r="D4" s="22"/>
      <c r="E4" s="22"/>
      <c r="F4" s="22"/>
      <c r="G4" s="22"/>
      <c r="H4" s="22"/>
      <c r="I4" s="22"/>
      <c r="J4" s="22"/>
      <c r="K4" s="22"/>
      <c r="L4" s="22"/>
      <c r="M4" s="22"/>
      <c r="N4" s="22"/>
      <c r="O4" s="22"/>
    </row>
    <row r="5" spans="1:15" ht="28.5" customHeight="1" x14ac:dyDescent="0.3">
      <c r="A5" s="18" t="s">
        <v>0</v>
      </c>
      <c r="B5" s="18" t="s">
        <v>1</v>
      </c>
      <c r="C5" s="18" t="s">
        <v>2</v>
      </c>
      <c r="D5" s="18" t="s">
        <v>3</v>
      </c>
      <c r="E5" s="18" t="s">
        <v>4</v>
      </c>
      <c r="F5" s="19" t="s">
        <v>18</v>
      </c>
      <c r="G5" s="18" t="s">
        <v>5</v>
      </c>
      <c r="H5" s="18" t="s">
        <v>6</v>
      </c>
      <c r="I5" s="18" t="s">
        <v>7</v>
      </c>
      <c r="J5" s="25" t="s">
        <v>8</v>
      </c>
      <c r="K5" s="19" t="s">
        <v>9</v>
      </c>
      <c r="L5" s="23" t="s">
        <v>10</v>
      </c>
      <c r="M5" s="23"/>
      <c r="N5" s="23" t="s">
        <v>11</v>
      </c>
      <c r="O5" s="3" t="s">
        <v>12</v>
      </c>
    </row>
    <row r="6" spans="1:15" ht="192.75" customHeight="1" x14ac:dyDescent="0.3">
      <c r="A6" s="18"/>
      <c r="B6" s="18"/>
      <c r="C6" s="18"/>
      <c r="D6" s="18"/>
      <c r="E6" s="18"/>
      <c r="F6" s="27"/>
      <c r="G6" s="18"/>
      <c r="H6" s="18"/>
      <c r="I6" s="18"/>
      <c r="J6" s="25"/>
      <c r="K6" s="27"/>
      <c r="L6" s="18" t="s">
        <v>14</v>
      </c>
      <c r="M6" s="19" t="s">
        <v>17</v>
      </c>
      <c r="N6" s="23"/>
      <c r="O6" s="5" t="s">
        <v>13</v>
      </c>
    </row>
    <row r="7" spans="1:15" ht="12" customHeight="1" x14ac:dyDescent="0.3">
      <c r="A7" s="19"/>
      <c r="B7" s="19"/>
      <c r="C7" s="19"/>
      <c r="D7" s="19"/>
      <c r="E7" s="19"/>
      <c r="F7" s="27"/>
      <c r="G7" s="19"/>
      <c r="H7" s="19"/>
      <c r="I7" s="19"/>
      <c r="J7" s="26"/>
      <c r="K7" s="27"/>
      <c r="L7" s="19"/>
      <c r="M7" s="27"/>
      <c r="N7" s="24"/>
      <c r="O7" s="7"/>
    </row>
    <row r="8" spans="1:15" ht="132" x14ac:dyDescent="0.3">
      <c r="A8" s="4" t="s">
        <v>21</v>
      </c>
      <c r="B8" s="6" t="s">
        <v>23</v>
      </c>
      <c r="C8" s="4" t="s">
        <v>24</v>
      </c>
      <c r="D8" s="1">
        <v>2</v>
      </c>
      <c r="E8" s="4" t="s">
        <v>25</v>
      </c>
      <c r="F8" s="4" t="s">
        <v>15</v>
      </c>
      <c r="G8" s="8">
        <v>60824</v>
      </c>
      <c r="H8" s="4" t="s">
        <v>64</v>
      </c>
      <c r="I8" s="9">
        <v>45064</v>
      </c>
      <c r="J8" s="9" t="s">
        <v>26</v>
      </c>
      <c r="K8" s="4" t="s">
        <v>15</v>
      </c>
      <c r="L8" s="4">
        <f t="shared" ref="L8" si="0">G8*1.19</f>
        <v>72380.56</v>
      </c>
      <c r="M8" s="4"/>
      <c r="N8" s="4">
        <f>L8</f>
        <v>72380.56</v>
      </c>
      <c r="O8" s="4" t="s">
        <v>22</v>
      </c>
    </row>
    <row r="9" spans="1:15" ht="132" x14ac:dyDescent="0.3">
      <c r="A9" s="4" t="s">
        <v>21</v>
      </c>
      <c r="B9" s="6" t="s">
        <v>23</v>
      </c>
      <c r="C9" s="4" t="s">
        <v>24</v>
      </c>
      <c r="D9" s="1">
        <v>2</v>
      </c>
      <c r="E9" s="4" t="s">
        <v>25</v>
      </c>
      <c r="F9" s="4" t="s">
        <v>15</v>
      </c>
      <c r="G9" s="8">
        <v>128277</v>
      </c>
      <c r="H9" s="4" t="s">
        <v>64</v>
      </c>
      <c r="I9" s="9">
        <v>45064</v>
      </c>
      <c r="J9" s="9" t="s">
        <v>26</v>
      </c>
      <c r="K9" s="4" t="s">
        <v>15</v>
      </c>
      <c r="L9" s="4">
        <f t="shared" ref="L9:L17" si="1">G9*1.19</f>
        <v>152649.63</v>
      </c>
      <c r="M9" s="4"/>
      <c r="N9" s="4">
        <f>L9</f>
        <v>152649.63</v>
      </c>
      <c r="O9" s="4" t="s">
        <v>22</v>
      </c>
    </row>
    <row r="10" spans="1:15" ht="99" x14ac:dyDescent="0.3">
      <c r="A10" s="4" t="s">
        <v>20</v>
      </c>
      <c r="B10" s="6" t="s">
        <v>27</v>
      </c>
      <c r="C10" s="4" t="s">
        <v>28</v>
      </c>
      <c r="D10" s="1">
        <v>1</v>
      </c>
      <c r="E10" s="4" t="s">
        <v>29</v>
      </c>
      <c r="F10" s="4" t="s">
        <v>15</v>
      </c>
      <c r="G10" s="4">
        <v>1642000</v>
      </c>
      <c r="H10" s="4" t="s">
        <v>16</v>
      </c>
      <c r="I10" s="9">
        <v>45068</v>
      </c>
      <c r="J10" s="9" t="s">
        <v>30</v>
      </c>
      <c r="K10" s="4" t="s">
        <v>15</v>
      </c>
      <c r="L10" s="4"/>
      <c r="M10" s="4"/>
      <c r="N10" s="4"/>
      <c r="O10" s="4" t="s">
        <v>19</v>
      </c>
    </row>
    <row r="11" spans="1:15" ht="82.5" x14ac:dyDescent="0.3">
      <c r="A11" s="4" t="s">
        <v>21</v>
      </c>
      <c r="B11" s="6" t="s">
        <v>31</v>
      </c>
      <c r="C11" s="4" t="s">
        <v>28</v>
      </c>
      <c r="D11" s="1">
        <v>4</v>
      </c>
      <c r="E11" s="4" t="s">
        <v>32</v>
      </c>
      <c r="F11" s="4" t="s">
        <v>15</v>
      </c>
      <c r="G11" s="4">
        <v>321000</v>
      </c>
      <c r="H11" s="4" t="s">
        <v>16</v>
      </c>
      <c r="I11" s="9">
        <v>45132</v>
      </c>
      <c r="J11" s="9" t="s">
        <v>33</v>
      </c>
      <c r="K11" s="4" t="s">
        <v>15</v>
      </c>
      <c r="L11" s="4">
        <f t="shared" si="1"/>
        <v>381990</v>
      </c>
      <c r="M11" s="4"/>
      <c r="N11" s="4">
        <f t="shared" ref="N11:N17" si="2">G11*1.19</f>
        <v>381990</v>
      </c>
      <c r="O11" s="4" t="s">
        <v>22</v>
      </c>
    </row>
    <row r="12" spans="1:15" ht="66" x14ac:dyDescent="0.3">
      <c r="A12" s="4" t="s">
        <v>21</v>
      </c>
      <c r="B12" s="6" t="s">
        <v>35</v>
      </c>
      <c r="C12" s="4" t="s">
        <v>36</v>
      </c>
      <c r="D12" s="1">
        <v>1</v>
      </c>
      <c r="E12" s="4" t="s">
        <v>37</v>
      </c>
      <c r="F12" s="4" t="s">
        <v>15</v>
      </c>
      <c r="G12" s="4">
        <v>96850</v>
      </c>
      <c r="H12" s="4" t="s">
        <v>16</v>
      </c>
      <c r="I12" s="9">
        <v>45167</v>
      </c>
      <c r="J12" s="9">
        <v>45291</v>
      </c>
      <c r="K12" s="4" t="s">
        <v>15</v>
      </c>
      <c r="L12" s="4">
        <f t="shared" si="1"/>
        <v>115251.5</v>
      </c>
      <c r="M12" s="4"/>
      <c r="N12" s="4">
        <f t="shared" si="2"/>
        <v>115251.5</v>
      </c>
      <c r="O12" s="4" t="s">
        <v>22</v>
      </c>
    </row>
    <row r="13" spans="1:15" ht="66" x14ac:dyDescent="0.3">
      <c r="A13" s="4" t="s">
        <v>21</v>
      </c>
      <c r="B13" s="6" t="s">
        <v>35</v>
      </c>
      <c r="C13" s="4" t="s">
        <v>36</v>
      </c>
      <c r="D13" s="1">
        <v>1</v>
      </c>
      <c r="E13" s="4" t="s">
        <v>37</v>
      </c>
      <c r="F13" s="4" t="s">
        <v>15</v>
      </c>
      <c r="G13" s="4">
        <v>58110</v>
      </c>
      <c r="H13" s="4" t="s">
        <v>16</v>
      </c>
      <c r="I13" s="9">
        <v>45238</v>
      </c>
      <c r="J13" s="9">
        <v>45291</v>
      </c>
      <c r="K13" s="4"/>
      <c r="L13" s="4">
        <f t="shared" si="1"/>
        <v>69150.899999999994</v>
      </c>
      <c r="M13" s="4"/>
      <c r="N13" s="4">
        <f t="shared" si="2"/>
        <v>69150.899999999994</v>
      </c>
      <c r="O13" s="4" t="s">
        <v>22</v>
      </c>
    </row>
    <row r="14" spans="1:15" ht="132" x14ac:dyDescent="0.3">
      <c r="A14" s="4" t="s">
        <v>21</v>
      </c>
      <c r="B14" s="6" t="s">
        <v>38</v>
      </c>
      <c r="C14" s="4" t="s">
        <v>24</v>
      </c>
      <c r="D14" s="1">
        <v>1</v>
      </c>
      <c r="E14" s="4" t="s">
        <v>39</v>
      </c>
      <c r="F14" s="4" t="s">
        <v>15</v>
      </c>
      <c r="G14" s="4">
        <v>2337777</v>
      </c>
      <c r="H14" s="4" t="s">
        <v>64</v>
      </c>
      <c r="I14" s="9">
        <v>45222</v>
      </c>
      <c r="J14" s="9" t="s">
        <v>33</v>
      </c>
      <c r="K14" s="4"/>
      <c r="L14" s="4">
        <f t="shared" si="1"/>
        <v>2781954.63</v>
      </c>
      <c r="M14" s="4"/>
      <c r="N14" s="4">
        <f t="shared" si="2"/>
        <v>2781954.63</v>
      </c>
      <c r="O14" s="4" t="s">
        <v>22</v>
      </c>
    </row>
    <row r="15" spans="1:15" ht="99" x14ac:dyDescent="0.3">
      <c r="A15" s="4" t="s">
        <v>21</v>
      </c>
      <c r="B15" s="6" t="s">
        <v>40</v>
      </c>
      <c r="C15" s="4" t="s">
        <v>28</v>
      </c>
      <c r="D15" s="1">
        <v>3</v>
      </c>
      <c r="E15" s="4" t="s">
        <v>41</v>
      </c>
      <c r="F15" s="4" t="s">
        <v>15</v>
      </c>
      <c r="G15" s="4">
        <v>142856</v>
      </c>
      <c r="H15" s="4" t="s">
        <v>42</v>
      </c>
      <c r="I15" s="9">
        <v>45198</v>
      </c>
      <c r="J15" s="9" t="s">
        <v>33</v>
      </c>
      <c r="K15" s="4"/>
      <c r="L15" s="4">
        <f t="shared" si="1"/>
        <v>169998.63999999998</v>
      </c>
      <c r="M15" s="4"/>
      <c r="N15" s="4">
        <f t="shared" si="2"/>
        <v>169998.63999999998</v>
      </c>
      <c r="O15" s="4" t="s">
        <v>22</v>
      </c>
    </row>
    <row r="16" spans="1:15" ht="66" x14ac:dyDescent="0.3">
      <c r="A16" s="4" t="s">
        <v>21</v>
      </c>
      <c r="B16" s="6" t="s">
        <v>43</v>
      </c>
      <c r="C16" s="4" t="s">
        <v>28</v>
      </c>
      <c r="D16" s="1">
        <v>3</v>
      </c>
      <c r="E16" s="4" t="s">
        <v>44</v>
      </c>
      <c r="F16" s="4" t="s">
        <v>15</v>
      </c>
      <c r="G16" s="4">
        <v>26118</v>
      </c>
      <c r="H16" s="4" t="s">
        <v>42</v>
      </c>
      <c r="I16" s="9">
        <v>45226</v>
      </c>
      <c r="J16" s="9" t="s">
        <v>33</v>
      </c>
      <c r="K16" s="4"/>
      <c r="L16" s="4">
        <f t="shared" si="1"/>
        <v>31080.42</v>
      </c>
      <c r="M16" s="4"/>
      <c r="N16" s="4">
        <f t="shared" si="2"/>
        <v>31080.42</v>
      </c>
      <c r="O16" s="4" t="s">
        <v>22</v>
      </c>
    </row>
    <row r="17" spans="1:15" ht="66" x14ac:dyDescent="0.3">
      <c r="A17" s="4" t="s">
        <v>21</v>
      </c>
      <c r="B17" s="6" t="s">
        <v>45</v>
      </c>
      <c r="C17" s="4" t="s">
        <v>28</v>
      </c>
      <c r="D17" s="1">
        <v>4</v>
      </c>
      <c r="E17" s="4" t="s">
        <v>46</v>
      </c>
      <c r="F17" s="4" t="s">
        <v>15</v>
      </c>
      <c r="G17" s="4">
        <v>122383</v>
      </c>
      <c r="H17" s="4" t="s">
        <v>42</v>
      </c>
      <c r="I17" s="9">
        <v>45226</v>
      </c>
      <c r="J17" s="9" t="s">
        <v>33</v>
      </c>
      <c r="K17" s="4"/>
      <c r="L17" s="4">
        <f t="shared" si="1"/>
        <v>145635.76999999999</v>
      </c>
      <c r="M17" s="4"/>
      <c r="N17" s="4">
        <f t="shared" si="2"/>
        <v>145635.76999999999</v>
      </c>
      <c r="O17" s="4" t="s">
        <v>22</v>
      </c>
    </row>
    <row r="18" spans="1:15" ht="132" x14ac:dyDescent="0.3">
      <c r="A18" s="4" t="s">
        <v>48</v>
      </c>
      <c r="B18" s="6" t="s">
        <v>47</v>
      </c>
      <c r="C18" s="4" t="s">
        <v>24</v>
      </c>
      <c r="D18" s="1">
        <v>3</v>
      </c>
      <c r="E18" s="4" t="s">
        <v>49</v>
      </c>
      <c r="F18" s="4" t="s">
        <v>15</v>
      </c>
      <c r="G18" s="4">
        <v>532194</v>
      </c>
      <c r="H18" s="4" t="s">
        <v>64</v>
      </c>
      <c r="I18" s="9">
        <v>45254</v>
      </c>
      <c r="J18" s="9" t="s">
        <v>50</v>
      </c>
      <c r="K18" s="4"/>
      <c r="L18" s="4"/>
      <c r="M18" s="4"/>
      <c r="N18" s="4"/>
      <c r="O18" s="4" t="s">
        <v>19</v>
      </c>
    </row>
    <row r="19" spans="1:15" ht="181.5" x14ac:dyDescent="0.3">
      <c r="A19" s="4" t="s">
        <v>48</v>
      </c>
      <c r="B19" s="6" t="s">
        <v>51</v>
      </c>
      <c r="C19" s="4" t="s">
        <v>24</v>
      </c>
      <c r="D19" s="1">
        <v>1</v>
      </c>
      <c r="E19" s="4" t="s">
        <v>52</v>
      </c>
      <c r="F19" s="4" t="s">
        <v>15</v>
      </c>
      <c r="G19" s="4">
        <v>547000</v>
      </c>
      <c r="H19" s="4" t="s">
        <v>64</v>
      </c>
      <c r="I19" s="9">
        <v>134549</v>
      </c>
      <c r="J19" s="9" t="s">
        <v>53</v>
      </c>
      <c r="K19" s="4"/>
      <c r="L19" s="4"/>
      <c r="M19" s="4"/>
      <c r="N19" s="4"/>
      <c r="O19" s="4" t="s">
        <v>19</v>
      </c>
    </row>
    <row r="20" spans="1:15" ht="66" x14ac:dyDescent="0.3">
      <c r="A20" s="4" t="s">
        <v>21</v>
      </c>
      <c r="B20" s="6" t="s">
        <v>54</v>
      </c>
      <c r="C20" s="4" t="s">
        <v>28</v>
      </c>
      <c r="D20" s="1">
        <v>1</v>
      </c>
      <c r="E20" s="4" t="s">
        <v>55</v>
      </c>
      <c r="F20" s="4" t="s">
        <v>15</v>
      </c>
      <c r="G20" s="4">
        <v>128370</v>
      </c>
      <c r="H20" s="11" t="s">
        <v>16</v>
      </c>
      <c r="I20" s="9">
        <v>45265</v>
      </c>
      <c r="J20" s="9" t="s">
        <v>56</v>
      </c>
      <c r="K20" s="4"/>
      <c r="L20" s="4"/>
      <c r="M20" s="4"/>
      <c r="N20" s="4"/>
      <c r="O20" s="4" t="s">
        <v>19</v>
      </c>
    </row>
    <row r="21" spans="1:15" ht="115.5" x14ac:dyDescent="0.3">
      <c r="A21" s="4" t="s">
        <v>48</v>
      </c>
      <c r="B21" s="6" t="s">
        <v>57</v>
      </c>
      <c r="C21" s="4" t="s">
        <v>58</v>
      </c>
      <c r="D21" s="1">
        <v>1</v>
      </c>
      <c r="E21" s="12" t="s">
        <v>59</v>
      </c>
      <c r="F21" s="4" t="s">
        <v>15</v>
      </c>
      <c r="G21" s="4">
        <v>38206</v>
      </c>
      <c r="H21" s="4" t="s">
        <v>16</v>
      </c>
      <c r="I21" s="9">
        <v>45127</v>
      </c>
      <c r="J21" s="4" t="s">
        <v>60</v>
      </c>
      <c r="K21" s="4" t="s">
        <v>15</v>
      </c>
      <c r="L21" s="4">
        <f t="shared" ref="L21" si="3">G21*1.19</f>
        <v>45465.14</v>
      </c>
      <c r="M21" s="4"/>
      <c r="N21" s="4">
        <f>L21</f>
        <v>45465.14</v>
      </c>
      <c r="O21" s="4" t="s">
        <v>22</v>
      </c>
    </row>
    <row r="22" spans="1:15" ht="247.5" x14ac:dyDescent="0.3">
      <c r="A22" s="4" t="s">
        <v>48</v>
      </c>
      <c r="B22" s="6" t="s">
        <v>61</v>
      </c>
      <c r="C22" s="4" t="s">
        <v>62</v>
      </c>
      <c r="D22" s="1">
        <v>1</v>
      </c>
      <c r="E22" s="4" t="s">
        <v>63</v>
      </c>
      <c r="F22" s="4" t="s">
        <v>15</v>
      </c>
      <c r="G22" s="4">
        <v>133080</v>
      </c>
      <c r="H22" s="4" t="s">
        <v>64</v>
      </c>
      <c r="I22" s="9">
        <v>45036</v>
      </c>
      <c r="J22" s="9">
        <v>45066</v>
      </c>
      <c r="K22" s="4" t="s">
        <v>15</v>
      </c>
      <c r="L22" s="4">
        <v>147057.20000000001</v>
      </c>
      <c r="M22" s="4"/>
      <c r="N22" s="4">
        <f>L22</f>
        <v>147057.20000000001</v>
      </c>
      <c r="O22" s="4" t="s">
        <v>22</v>
      </c>
    </row>
    <row r="23" spans="1:15" ht="132" x14ac:dyDescent="0.3">
      <c r="A23" s="4" t="s">
        <v>48</v>
      </c>
      <c r="B23" s="6" t="s">
        <v>65</v>
      </c>
      <c r="C23" s="4" t="s">
        <v>62</v>
      </c>
      <c r="D23" s="1">
        <v>1</v>
      </c>
      <c r="E23" s="4" t="s">
        <v>66</v>
      </c>
      <c r="F23" s="4" t="s">
        <v>15</v>
      </c>
      <c r="G23" s="4">
        <v>34650</v>
      </c>
      <c r="H23" s="4" t="s">
        <v>64</v>
      </c>
      <c r="I23" s="9">
        <v>45190</v>
      </c>
      <c r="J23" s="9">
        <v>45196</v>
      </c>
      <c r="K23" s="4" t="s">
        <v>15</v>
      </c>
      <c r="L23" s="4">
        <v>38108.5</v>
      </c>
      <c r="M23" s="4"/>
      <c r="N23" s="4">
        <f t="shared" ref="N23:N27" si="4">L23</f>
        <v>38108.5</v>
      </c>
      <c r="O23" s="4" t="s">
        <v>22</v>
      </c>
    </row>
    <row r="24" spans="1:15" ht="280.5" x14ac:dyDescent="0.3">
      <c r="A24" s="13" t="s">
        <v>21</v>
      </c>
      <c r="B24" s="13" t="s">
        <v>75</v>
      </c>
      <c r="C24" s="13" t="s">
        <v>67</v>
      </c>
      <c r="D24" s="14">
        <v>1</v>
      </c>
      <c r="E24" s="13" t="s">
        <v>68</v>
      </c>
      <c r="F24" s="4" t="s">
        <v>15</v>
      </c>
      <c r="G24" s="15">
        <v>76320</v>
      </c>
      <c r="H24" s="13" t="s">
        <v>16</v>
      </c>
      <c r="I24" s="16">
        <v>45250</v>
      </c>
      <c r="J24" s="16">
        <v>45273</v>
      </c>
      <c r="K24" s="14"/>
      <c r="L24" s="15">
        <f>G24*1.19</f>
        <v>90820.800000000003</v>
      </c>
      <c r="M24" s="14"/>
      <c r="N24" s="4">
        <f t="shared" si="4"/>
        <v>90820.800000000003</v>
      </c>
      <c r="O24" s="14" t="s">
        <v>22</v>
      </c>
    </row>
    <row r="25" spans="1:15" ht="132" x14ac:dyDescent="0.3">
      <c r="A25" s="13" t="s">
        <v>21</v>
      </c>
      <c r="B25" s="17" t="s">
        <v>77</v>
      </c>
      <c r="C25" s="13" t="s">
        <v>67</v>
      </c>
      <c r="D25" s="14">
        <v>1</v>
      </c>
      <c r="E25" s="13" t="s">
        <v>69</v>
      </c>
      <c r="F25" s="4" t="s">
        <v>15</v>
      </c>
      <c r="G25" s="15">
        <v>36704</v>
      </c>
      <c r="H25" s="13" t="s">
        <v>16</v>
      </c>
      <c r="I25" s="16">
        <v>45233</v>
      </c>
      <c r="J25" s="16">
        <v>45251</v>
      </c>
      <c r="K25" s="14"/>
      <c r="L25" s="15">
        <f>G25*1.19</f>
        <v>43677.759999999995</v>
      </c>
      <c r="M25" s="14"/>
      <c r="N25" s="4">
        <f t="shared" si="4"/>
        <v>43677.759999999995</v>
      </c>
      <c r="O25" s="14" t="s">
        <v>22</v>
      </c>
    </row>
    <row r="26" spans="1:15" ht="132" x14ac:dyDescent="0.3">
      <c r="A26" s="13" t="s">
        <v>21</v>
      </c>
      <c r="B26" s="6" t="s">
        <v>106</v>
      </c>
      <c r="C26" s="13" t="s">
        <v>67</v>
      </c>
      <c r="D26" s="14">
        <v>1</v>
      </c>
      <c r="E26" s="13" t="s">
        <v>70</v>
      </c>
      <c r="F26" s="4" t="s">
        <v>15</v>
      </c>
      <c r="G26" s="15">
        <v>48086</v>
      </c>
      <c r="H26" s="13" t="s">
        <v>16</v>
      </c>
      <c r="I26" s="16">
        <v>45124</v>
      </c>
      <c r="J26" s="16">
        <v>45131</v>
      </c>
      <c r="K26" s="14"/>
      <c r="L26" s="15">
        <v>48086</v>
      </c>
      <c r="M26" s="14"/>
      <c r="N26" s="4">
        <f t="shared" si="4"/>
        <v>48086</v>
      </c>
      <c r="O26" s="14" t="s">
        <v>22</v>
      </c>
    </row>
    <row r="27" spans="1:15" ht="49.5" x14ac:dyDescent="0.3">
      <c r="A27" s="13" t="s">
        <v>21</v>
      </c>
      <c r="B27" s="17" t="s">
        <v>76</v>
      </c>
      <c r="C27" s="13" t="s">
        <v>67</v>
      </c>
      <c r="D27" s="14">
        <v>1</v>
      </c>
      <c r="E27" s="13" t="s">
        <v>71</v>
      </c>
      <c r="F27" s="4" t="s">
        <v>15</v>
      </c>
      <c r="G27" s="15">
        <v>49191.03</v>
      </c>
      <c r="H27" s="13" t="s">
        <v>16</v>
      </c>
      <c r="I27" s="16">
        <v>45177</v>
      </c>
      <c r="J27" s="16">
        <v>45217</v>
      </c>
      <c r="K27" s="14"/>
      <c r="L27" s="15">
        <v>41447.699999999997</v>
      </c>
      <c r="M27" s="14"/>
      <c r="N27" s="4">
        <f t="shared" si="4"/>
        <v>41447.699999999997</v>
      </c>
      <c r="O27" s="14" t="s">
        <v>22</v>
      </c>
    </row>
    <row r="28" spans="1:15" ht="297" x14ac:dyDescent="0.3">
      <c r="A28" s="13" t="s">
        <v>20</v>
      </c>
      <c r="B28" s="6" t="s">
        <v>72</v>
      </c>
      <c r="C28" s="4" t="s">
        <v>28</v>
      </c>
      <c r="D28" s="1">
        <v>2</v>
      </c>
      <c r="E28" s="4" t="s">
        <v>73</v>
      </c>
      <c r="F28" s="4" t="s">
        <v>15</v>
      </c>
      <c r="G28" s="4">
        <v>16556850.390000001</v>
      </c>
      <c r="H28" s="13" t="s">
        <v>16</v>
      </c>
      <c r="I28" s="9" t="s">
        <v>74</v>
      </c>
      <c r="J28" s="9">
        <v>45015</v>
      </c>
      <c r="K28" s="4">
        <v>1824787324</v>
      </c>
      <c r="L28" s="4"/>
      <c r="M28" s="4"/>
      <c r="N28" s="4"/>
      <c r="O28" s="4" t="s">
        <v>19</v>
      </c>
    </row>
    <row r="29" spans="1:15" ht="49.5" x14ac:dyDescent="0.3">
      <c r="A29" s="13" t="s">
        <v>21</v>
      </c>
      <c r="B29" s="6" t="s">
        <v>78</v>
      </c>
      <c r="C29" s="13" t="s">
        <v>67</v>
      </c>
      <c r="D29" s="1"/>
      <c r="E29" s="4" t="s">
        <v>79</v>
      </c>
      <c r="F29" s="4" t="s">
        <v>15</v>
      </c>
      <c r="G29" s="4">
        <v>26200</v>
      </c>
      <c r="H29" s="13" t="s">
        <v>16</v>
      </c>
      <c r="I29" s="9" t="s">
        <v>80</v>
      </c>
      <c r="J29" s="9">
        <v>45266</v>
      </c>
      <c r="K29" s="4"/>
      <c r="L29" s="4">
        <f>G29*1.19</f>
        <v>31178</v>
      </c>
      <c r="M29" s="4"/>
      <c r="N29" s="4">
        <f>L29</f>
        <v>31178</v>
      </c>
      <c r="O29" s="4" t="s">
        <v>22</v>
      </c>
    </row>
    <row r="30" spans="1:15" ht="49.5" x14ac:dyDescent="0.3">
      <c r="A30" s="4" t="s">
        <v>48</v>
      </c>
      <c r="B30" s="6" t="s">
        <v>81</v>
      </c>
      <c r="C30" s="4" t="s">
        <v>82</v>
      </c>
      <c r="D30" s="1"/>
      <c r="E30" s="4" t="s">
        <v>83</v>
      </c>
      <c r="F30" s="4"/>
      <c r="G30" s="4">
        <v>36325</v>
      </c>
      <c r="H30" s="13" t="s">
        <v>16</v>
      </c>
      <c r="I30" s="9" t="s">
        <v>84</v>
      </c>
      <c r="J30" s="9">
        <v>45257</v>
      </c>
      <c r="K30" s="4"/>
      <c r="L30" s="4">
        <f t="shared" ref="L30:L41" si="5">G30*1.19</f>
        <v>43226.75</v>
      </c>
      <c r="M30" s="4"/>
      <c r="N30" s="4">
        <f t="shared" ref="N30:N59" si="6">L30</f>
        <v>43226.75</v>
      </c>
      <c r="O30" s="4" t="s">
        <v>22</v>
      </c>
    </row>
    <row r="31" spans="1:15" ht="49.5" x14ac:dyDescent="0.3">
      <c r="A31" s="4" t="s">
        <v>21</v>
      </c>
      <c r="B31" s="6" t="s">
        <v>85</v>
      </c>
      <c r="C31" s="13" t="s">
        <v>67</v>
      </c>
      <c r="D31" s="1"/>
      <c r="E31" s="4" t="s">
        <v>86</v>
      </c>
      <c r="F31" s="4"/>
      <c r="G31" s="4">
        <v>39320</v>
      </c>
      <c r="H31" s="13" t="s">
        <v>16</v>
      </c>
      <c r="I31" s="9" t="s">
        <v>87</v>
      </c>
      <c r="J31" s="9">
        <v>45250</v>
      </c>
      <c r="K31" s="4"/>
      <c r="L31" s="4">
        <f t="shared" si="5"/>
        <v>46790.799999999996</v>
      </c>
      <c r="M31" s="4"/>
      <c r="N31" s="4">
        <f t="shared" si="6"/>
        <v>46790.799999999996</v>
      </c>
      <c r="O31" s="4" t="s">
        <v>22</v>
      </c>
    </row>
    <row r="32" spans="1:15" ht="66" x14ac:dyDescent="0.3">
      <c r="A32" s="4" t="s">
        <v>21</v>
      </c>
      <c r="B32" s="6" t="s">
        <v>88</v>
      </c>
      <c r="C32" s="13" t="s">
        <v>67</v>
      </c>
      <c r="D32" s="1"/>
      <c r="E32" s="4" t="s">
        <v>89</v>
      </c>
      <c r="F32" s="4"/>
      <c r="G32" s="4">
        <v>30904</v>
      </c>
      <c r="H32" s="13" t="s">
        <v>16</v>
      </c>
      <c r="I32" s="9" t="s">
        <v>87</v>
      </c>
      <c r="J32" s="9">
        <v>45250</v>
      </c>
      <c r="K32" s="4"/>
      <c r="L32" s="4">
        <f t="shared" si="5"/>
        <v>36775.759999999995</v>
      </c>
      <c r="M32" s="4"/>
      <c r="N32" s="4">
        <f t="shared" si="6"/>
        <v>36775.759999999995</v>
      </c>
      <c r="O32" s="4" t="s">
        <v>22</v>
      </c>
    </row>
    <row r="33" spans="1:15" ht="115.5" x14ac:dyDescent="0.3">
      <c r="A33" s="4" t="s">
        <v>48</v>
      </c>
      <c r="B33" s="6" t="s">
        <v>90</v>
      </c>
      <c r="C33" s="13" t="s">
        <v>67</v>
      </c>
      <c r="D33" s="1"/>
      <c r="E33" s="4" t="s">
        <v>91</v>
      </c>
      <c r="F33" s="4"/>
      <c r="G33" s="4">
        <v>61350</v>
      </c>
      <c r="H33" s="13" t="s">
        <v>16</v>
      </c>
      <c r="I33" s="9" t="s">
        <v>87</v>
      </c>
      <c r="J33" s="9">
        <v>45243</v>
      </c>
      <c r="K33" s="4"/>
      <c r="L33" s="4">
        <f t="shared" si="5"/>
        <v>73006.5</v>
      </c>
      <c r="M33" s="4"/>
      <c r="N33" s="4">
        <f t="shared" si="6"/>
        <v>73006.5</v>
      </c>
      <c r="O33" s="4" t="s">
        <v>22</v>
      </c>
    </row>
    <row r="34" spans="1:15" ht="214.5" x14ac:dyDescent="0.3">
      <c r="A34" s="4" t="s">
        <v>48</v>
      </c>
      <c r="B34" s="6" t="s">
        <v>92</v>
      </c>
      <c r="C34" s="13" t="s">
        <v>67</v>
      </c>
      <c r="D34" s="1"/>
      <c r="E34" s="4" t="s">
        <v>93</v>
      </c>
      <c r="F34" s="4"/>
      <c r="G34" s="4">
        <v>79999.990000000005</v>
      </c>
      <c r="H34" s="13" t="s">
        <v>16</v>
      </c>
      <c r="I34" s="9" t="s">
        <v>60</v>
      </c>
      <c r="J34" s="9">
        <v>45231</v>
      </c>
      <c r="K34" s="4"/>
      <c r="L34" s="4">
        <f t="shared" si="5"/>
        <v>95199.988100000002</v>
      </c>
      <c r="M34" s="4"/>
      <c r="N34" s="4">
        <f t="shared" si="6"/>
        <v>95199.988100000002</v>
      </c>
      <c r="O34" s="4" t="s">
        <v>22</v>
      </c>
    </row>
    <row r="35" spans="1:15" ht="66" x14ac:dyDescent="0.3">
      <c r="A35" s="4" t="s">
        <v>21</v>
      </c>
      <c r="B35" s="6" t="s">
        <v>94</v>
      </c>
      <c r="C35" s="13" t="s">
        <v>67</v>
      </c>
      <c r="D35" s="1"/>
      <c r="E35" s="4" t="s">
        <v>95</v>
      </c>
      <c r="F35" s="4"/>
      <c r="G35" s="4">
        <v>67909.59</v>
      </c>
      <c r="H35" s="13" t="s">
        <v>16</v>
      </c>
      <c r="I35" s="9" t="s">
        <v>60</v>
      </c>
      <c r="J35" s="9">
        <v>45230</v>
      </c>
      <c r="K35" s="4"/>
      <c r="L35" s="4">
        <f t="shared" si="5"/>
        <v>80812.412099999987</v>
      </c>
      <c r="M35" s="4"/>
      <c r="N35" s="4">
        <f t="shared" si="6"/>
        <v>80812.412099999987</v>
      </c>
      <c r="O35" s="4" t="s">
        <v>22</v>
      </c>
    </row>
    <row r="36" spans="1:15" ht="198" x14ac:dyDescent="0.3">
      <c r="A36" s="4" t="s">
        <v>20</v>
      </c>
      <c r="B36" s="6" t="s">
        <v>96</v>
      </c>
      <c r="C36" s="13" t="s">
        <v>67</v>
      </c>
      <c r="D36" s="1"/>
      <c r="E36" s="4" t="s">
        <v>97</v>
      </c>
      <c r="F36" s="4"/>
      <c r="G36" s="4">
        <v>514726.24</v>
      </c>
      <c r="H36" s="13" t="s">
        <v>16</v>
      </c>
      <c r="I36" s="9" t="s">
        <v>60</v>
      </c>
      <c r="J36" s="9">
        <v>45222</v>
      </c>
      <c r="K36" s="4"/>
      <c r="L36" s="4">
        <f t="shared" si="5"/>
        <v>612524.22560000001</v>
      </c>
      <c r="M36" s="4"/>
      <c r="N36" s="4">
        <f t="shared" si="6"/>
        <v>612524.22560000001</v>
      </c>
      <c r="O36" s="4" t="s">
        <v>22</v>
      </c>
    </row>
    <row r="37" spans="1:15" ht="181.5" x14ac:dyDescent="0.3">
      <c r="A37" s="4" t="s">
        <v>48</v>
      </c>
      <c r="B37" s="6" t="s">
        <v>98</v>
      </c>
      <c r="C37" s="13" t="s">
        <v>67</v>
      </c>
      <c r="D37" s="1"/>
      <c r="E37" s="4" t="s">
        <v>99</v>
      </c>
      <c r="F37" s="4"/>
      <c r="G37" s="4">
        <v>83330</v>
      </c>
      <c r="H37" s="4" t="s">
        <v>42</v>
      </c>
      <c r="I37" s="9" t="s">
        <v>60</v>
      </c>
      <c r="J37" s="9">
        <v>45212</v>
      </c>
      <c r="K37" s="4"/>
      <c r="L37" s="4">
        <f t="shared" si="5"/>
        <v>99162.7</v>
      </c>
      <c r="M37" s="4"/>
      <c r="N37" s="4">
        <f t="shared" si="6"/>
        <v>99162.7</v>
      </c>
      <c r="O37" s="4" t="s">
        <v>22</v>
      </c>
    </row>
    <row r="38" spans="1:15" ht="115.5" x14ac:dyDescent="0.3">
      <c r="A38" s="4" t="s">
        <v>48</v>
      </c>
      <c r="B38" s="6" t="s">
        <v>101</v>
      </c>
      <c r="C38" s="13" t="s">
        <v>67</v>
      </c>
      <c r="D38" s="1" t="s">
        <v>100</v>
      </c>
      <c r="E38" s="4" t="s">
        <v>102</v>
      </c>
      <c r="F38" s="4"/>
      <c r="G38" s="4">
        <v>25495</v>
      </c>
      <c r="H38" s="13" t="s">
        <v>16</v>
      </c>
      <c r="I38" s="9" t="s">
        <v>87</v>
      </c>
      <c r="J38" s="9">
        <v>45201</v>
      </c>
      <c r="K38" s="4"/>
      <c r="L38" s="4">
        <f t="shared" si="5"/>
        <v>30339.05</v>
      </c>
      <c r="M38" s="4"/>
      <c r="N38" s="4">
        <f t="shared" si="6"/>
        <v>30339.05</v>
      </c>
      <c r="O38" s="4" t="s">
        <v>22</v>
      </c>
    </row>
    <row r="39" spans="1:15" ht="148.5" x14ac:dyDescent="0.3">
      <c r="A39" s="4" t="s">
        <v>48</v>
      </c>
      <c r="B39" s="6" t="s">
        <v>103</v>
      </c>
      <c r="C39" s="13" t="s">
        <v>67</v>
      </c>
      <c r="D39" s="1"/>
      <c r="E39" s="4" t="s">
        <v>102</v>
      </c>
      <c r="F39" s="4"/>
      <c r="G39" s="4">
        <v>86725</v>
      </c>
      <c r="H39" s="13" t="s">
        <v>16</v>
      </c>
      <c r="I39" s="9" t="s">
        <v>60</v>
      </c>
      <c r="J39" s="9">
        <v>45201</v>
      </c>
      <c r="K39" s="4"/>
      <c r="L39" s="4">
        <f t="shared" si="5"/>
        <v>103202.75</v>
      </c>
      <c r="M39" s="4"/>
      <c r="N39" s="4">
        <f t="shared" si="6"/>
        <v>103202.75</v>
      </c>
      <c r="O39" s="4" t="s">
        <v>22</v>
      </c>
    </row>
    <row r="40" spans="1:15" ht="66" x14ac:dyDescent="0.3">
      <c r="A40" s="4" t="s">
        <v>21</v>
      </c>
      <c r="B40" s="6" t="s">
        <v>104</v>
      </c>
      <c r="C40" s="13" t="s">
        <v>67</v>
      </c>
      <c r="D40" s="1"/>
      <c r="E40" s="4" t="s">
        <v>105</v>
      </c>
      <c r="F40" s="4"/>
      <c r="G40" s="4">
        <v>32375</v>
      </c>
      <c r="H40" s="13" t="s">
        <v>16</v>
      </c>
      <c r="I40" s="9" t="s">
        <v>87</v>
      </c>
      <c r="J40" s="9">
        <v>45188</v>
      </c>
      <c r="K40" s="4"/>
      <c r="L40" s="4">
        <f t="shared" si="5"/>
        <v>38526.25</v>
      </c>
      <c r="M40" s="4"/>
      <c r="N40" s="4">
        <f t="shared" si="6"/>
        <v>38526.25</v>
      </c>
      <c r="O40" s="4" t="s">
        <v>22</v>
      </c>
    </row>
    <row r="41" spans="1:15" ht="49.5" x14ac:dyDescent="0.3">
      <c r="A41" s="4" t="s">
        <v>21</v>
      </c>
      <c r="B41" s="6" t="s">
        <v>107</v>
      </c>
      <c r="C41" s="13" t="s">
        <v>67</v>
      </c>
      <c r="D41" s="1"/>
      <c r="E41" s="4" t="s">
        <v>108</v>
      </c>
      <c r="F41" s="4"/>
      <c r="G41" s="4">
        <v>25515.98</v>
      </c>
      <c r="H41" s="13" t="s">
        <v>16</v>
      </c>
      <c r="I41" s="9" t="s">
        <v>87</v>
      </c>
      <c r="J41" s="9">
        <v>45103</v>
      </c>
      <c r="K41" s="4"/>
      <c r="L41" s="4">
        <f t="shared" si="5"/>
        <v>30364.016199999998</v>
      </c>
      <c r="M41" s="4"/>
      <c r="N41" s="4">
        <f t="shared" si="6"/>
        <v>30364.016199999998</v>
      </c>
      <c r="O41" s="4" t="s">
        <v>22</v>
      </c>
    </row>
    <row r="42" spans="1:15" ht="99" x14ac:dyDescent="0.3">
      <c r="A42" s="4" t="s">
        <v>48</v>
      </c>
      <c r="B42" s="6" t="s">
        <v>109</v>
      </c>
      <c r="C42" s="13" t="s">
        <v>67</v>
      </c>
      <c r="D42" s="1"/>
      <c r="E42" s="4" t="s">
        <v>110</v>
      </c>
      <c r="F42" s="4"/>
      <c r="G42" s="4">
        <v>134778.01999999999</v>
      </c>
      <c r="H42" s="4" t="s">
        <v>42</v>
      </c>
      <c r="I42" s="9" t="s">
        <v>60</v>
      </c>
      <c r="J42" s="9">
        <v>45064</v>
      </c>
      <c r="K42" s="4"/>
      <c r="L42" s="4">
        <f>G42</f>
        <v>134778.01999999999</v>
      </c>
      <c r="M42" s="4"/>
      <c r="N42" s="4">
        <f t="shared" si="6"/>
        <v>134778.01999999999</v>
      </c>
      <c r="O42" s="4" t="s">
        <v>22</v>
      </c>
    </row>
    <row r="43" spans="1:15" ht="49.5" x14ac:dyDescent="0.3">
      <c r="A43" s="4" t="s">
        <v>21</v>
      </c>
      <c r="B43" s="6" t="s">
        <v>111</v>
      </c>
      <c r="C43" s="13" t="s">
        <v>67</v>
      </c>
      <c r="D43" s="1"/>
      <c r="E43" s="4" t="s">
        <v>112</v>
      </c>
      <c r="F43" s="4"/>
      <c r="G43" s="4">
        <v>80470.7</v>
      </c>
      <c r="H43" s="13" t="s">
        <v>16</v>
      </c>
      <c r="I43" s="9" t="s">
        <v>80</v>
      </c>
      <c r="J43" s="9">
        <v>45056</v>
      </c>
      <c r="K43" s="4"/>
      <c r="L43" s="4">
        <f t="shared" ref="L43:L56" si="7">G43*1.19</f>
        <v>95760.132999999987</v>
      </c>
      <c r="M43" s="4"/>
      <c r="N43" s="4">
        <f t="shared" si="6"/>
        <v>95760.132999999987</v>
      </c>
      <c r="O43" s="4" t="s">
        <v>22</v>
      </c>
    </row>
    <row r="44" spans="1:15" ht="165" x14ac:dyDescent="0.3">
      <c r="A44" s="4" t="s">
        <v>48</v>
      </c>
      <c r="B44" s="6" t="s">
        <v>113</v>
      </c>
      <c r="C44" s="13" t="s">
        <v>67</v>
      </c>
      <c r="D44" s="1"/>
      <c r="E44" s="4" t="s">
        <v>114</v>
      </c>
      <c r="F44" s="4"/>
      <c r="G44" s="4">
        <v>30815</v>
      </c>
      <c r="H44" s="13" t="s">
        <v>16</v>
      </c>
      <c r="I44" s="9" t="s">
        <v>60</v>
      </c>
      <c r="J44" s="9">
        <v>45050</v>
      </c>
      <c r="K44" s="4"/>
      <c r="L44" s="4">
        <f t="shared" si="7"/>
        <v>36669.85</v>
      </c>
      <c r="M44" s="4"/>
      <c r="N44" s="4">
        <f t="shared" si="6"/>
        <v>36669.85</v>
      </c>
      <c r="O44" s="4" t="s">
        <v>22</v>
      </c>
    </row>
    <row r="45" spans="1:15" ht="198" x14ac:dyDescent="0.3">
      <c r="A45" s="4" t="s">
        <v>48</v>
      </c>
      <c r="B45" s="6" t="s">
        <v>115</v>
      </c>
      <c r="C45" s="13" t="s">
        <v>67</v>
      </c>
      <c r="D45" s="1"/>
      <c r="E45" s="4" t="s">
        <v>116</v>
      </c>
      <c r="F45" s="4"/>
      <c r="G45" s="4">
        <v>200000</v>
      </c>
      <c r="H45" s="13" t="s">
        <v>16</v>
      </c>
      <c r="I45" s="9" t="s">
        <v>33</v>
      </c>
      <c r="J45" s="9">
        <v>45042</v>
      </c>
      <c r="K45" s="4"/>
      <c r="L45" s="4">
        <f t="shared" si="7"/>
        <v>238000</v>
      </c>
      <c r="M45" s="4"/>
      <c r="N45" s="4">
        <f t="shared" si="6"/>
        <v>238000</v>
      </c>
      <c r="O45" s="4" t="s">
        <v>22</v>
      </c>
    </row>
    <row r="46" spans="1:15" ht="247.5" x14ac:dyDescent="0.3">
      <c r="A46" s="4" t="s">
        <v>48</v>
      </c>
      <c r="B46" s="6" t="s">
        <v>117</v>
      </c>
      <c r="C46" s="13" t="s">
        <v>82</v>
      </c>
      <c r="D46" s="1"/>
      <c r="E46" s="4" t="s">
        <v>118</v>
      </c>
      <c r="F46" s="4"/>
      <c r="G46" s="4">
        <v>133080</v>
      </c>
      <c r="H46" s="4" t="s">
        <v>64</v>
      </c>
      <c r="I46" s="9">
        <v>45072</v>
      </c>
      <c r="J46" s="9"/>
      <c r="K46" s="4"/>
      <c r="L46" s="4">
        <f t="shared" si="7"/>
        <v>158365.19999999998</v>
      </c>
      <c r="M46" s="4"/>
      <c r="N46" s="4">
        <f t="shared" si="6"/>
        <v>158365.19999999998</v>
      </c>
      <c r="O46" s="4" t="s">
        <v>22</v>
      </c>
    </row>
    <row r="47" spans="1:15" ht="66" x14ac:dyDescent="0.3">
      <c r="A47" s="4" t="s">
        <v>21</v>
      </c>
      <c r="B47" s="6" t="s">
        <v>119</v>
      </c>
      <c r="C47" s="13" t="s">
        <v>67</v>
      </c>
      <c r="D47" s="1"/>
      <c r="E47" s="4" t="s">
        <v>120</v>
      </c>
      <c r="F47" s="4"/>
      <c r="G47" s="4">
        <v>32900</v>
      </c>
      <c r="H47" s="13" t="s">
        <v>16</v>
      </c>
      <c r="I47" s="9" t="s">
        <v>87</v>
      </c>
      <c r="J47" s="9" t="s">
        <v>87</v>
      </c>
      <c r="K47" s="4"/>
      <c r="L47" s="4">
        <f t="shared" si="7"/>
        <v>39151</v>
      </c>
      <c r="M47" s="4"/>
      <c r="N47" s="4">
        <f t="shared" si="6"/>
        <v>39151</v>
      </c>
      <c r="O47" s="4" t="s">
        <v>22</v>
      </c>
    </row>
    <row r="48" spans="1:15" ht="99" x14ac:dyDescent="0.3">
      <c r="A48" s="4" t="s">
        <v>20</v>
      </c>
      <c r="B48" s="6" t="s">
        <v>121</v>
      </c>
      <c r="C48" s="13" t="s">
        <v>67</v>
      </c>
      <c r="D48" s="1"/>
      <c r="E48" s="4" t="s">
        <v>122</v>
      </c>
      <c r="F48" s="4"/>
      <c r="G48" s="4">
        <v>57687.040000000001</v>
      </c>
      <c r="H48" s="13" t="s">
        <v>16</v>
      </c>
      <c r="I48" s="9" t="s">
        <v>60</v>
      </c>
      <c r="J48" s="9" t="s">
        <v>60</v>
      </c>
      <c r="K48" s="4"/>
      <c r="L48" s="4">
        <f t="shared" si="7"/>
        <v>68647.577600000004</v>
      </c>
      <c r="M48" s="4"/>
      <c r="N48" s="4">
        <f t="shared" si="6"/>
        <v>68647.577600000004</v>
      </c>
      <c r="O48" s="4" t="s">
        <v>22</v>
      </c>
    </row>
    <row r="49" spans="1:15" ht="247.5" x14ac:dyDescent="0.3">
      <c r="A49" s="4" t="s">
        <v>48</v>
      </c>
      <c r="B49" s="6" t="s">
        <v>117</v>
      </c>
      <c r="C49" s="13" t="s">
        <v>82</v>
      </c>
      <c r="D49" s="1"/>
      <c r="E49" s="4" t="s">
        <v>118</v>
      </c>
      <c r="F49" s="4"/>
      <c r="G49" s="4">
        <v>67768</v>
      </c>
      <c r="H49" s="4" t="s">
        <v>64</v>
      </c>
      <c r="I49" s="9">
        <v>45072</v>
      </c>
      <c r="J49" s="9">
        <v>45072</v>
      </c>
      <c r="K49" s="4"/>
      <c r="L49" s="4">
        <f t="shared" si="7"/>
        <v>80643.92</v>
      </c>
      <c r="M49" s="4"/>
      <c r="N49" s="4">
        <f t="shared" si="6"/>
        <v>80643.92</v>
      </c>
      <c r="O49" s="4" t="s">
        <v>22</v>
      </c>
    </row>
    <row r="50" spans="1:15" ht="165" x14ac:dyDescent="0.3">
      <c r="A50" s="4" t="s">
        <v>48</v>
      </c>
      <c r="B50" s="6" t="s">
        <v>123</v>
      </c>
      <c r="C50" s="13" t="s">
        <v>82</v>
      </c>
      <c r="D50" s="1"/>
      <c r="E50" s="4" t="s">
        <v>124</v>
      </c>
      <c r="F50" s="4"/>
      <c r="G50" s="4">
        <v>41732.44</v>
      </c>
      <c r="H50" s="4" t="s">
        <v>64</v>
      </c>
      <c r="I50" s="9">
        <v>45005</v>
      </c>
      <c r="J50" s="9">
        <v>45005</v>
      </c>
      <c r="K50" s="4"/>
      <c r="L50" s="4">
        <f t="shared" si="7"/>
        <v>49661.603600000002</v>
      </c>
      <c r="M50" s="4"/>
      <c r="N50" s="4">
        <f t="shared" si="6"/>
        <v>49661.603600000002</v>
      </c>
      <c r="O50" s="4" t="s">
        <v>22</v>
      </c>
    </row>
    <row r="51" spans="1:15" ht="198" x14ac:dyDescent="0.3">
      <c r="A51" s="4" t="s">
        <v>48</v>
      </c>
      <c r="B51" s="6" t="s">
        <v>125</v>
      </c>
      <c r="C51" s="13" t="s">
        <v>67</v>
      </c>
      <c r="D51" s="1"/>
      <c r="E51" s="4" t="s">
        <v>126</v>
      </c>
      <c r="F51" s="4"/>
      <c r="G51" s="4">
        <v>445000</v>
      </c>
      <c r="H51" s="13" t="s">
        <v>16</v>
      </c>
      <c r="I51" s="9">
        <v>44998</v>
      </c>
      <c r="J51" s="9" t="s">
        <v>127</v>
      </c>
      <c r="K51" s="4"/>
      <c r="L51" s="4">
        <f t="shared" si="7"/>
        <v>529550</v>
      </c>
      <c r="M51" s="4"/>
      <c r="N51" s="4">
        <f t="shared" si="6"/>
        <v>529550</v>
      </c>
      <c r="O51" s="4" t="s">
        <v>22</v>
      </c>
    </row>
    <row r="52" spans="1:15" ht="66" x14ac:dyDescent="0.3">
      <c r="A52" s="4" t="s">
        <v>48</v>
      </c>
      <c r="B52" s="6" t="s">
        <v>128</v>
      </c>
      <c r="C52" s="13" t="s">
        <v>67</v>
      </c>
      <c r="D52" s="1"/>
      <c r="E52" s="4" t="s">
        <v>129</v>
      </c>
      <c r="F52" s="4"/>
      <c r="G52" s="4">
        <v>125400</v>
      </c>
      <c r="H52" s="13" t="s">
        <v>16</v>
      </c>
      <c r="I52" s="9">
        <v>44998</v>
      </c>
      <c r="J52" s="9" t="s">
        <v>127</v>
      </c>
      <c r="K52" s="4"/>
      <c r="L52" s="4">
        <f t="shared" si="7"/>
        <v>149226</v>
      </c>
      <c r="M52" s="4"/>
      <c r="N52" s="4">
        <f t="shared" si="6"/>
        <v>149226</v>
      </c>
      <c r="O52" s="4" t="s">
        <v>22</v>
      </c>
    </row>
    <row r="53" spans="1:15" ht="49.5" x14ac:dyDescent="0.3">
      <c r="A53" s="4" t="s">
        <v>21</v>
      </c>
      <c r="B53" s="6" t="s">
        <v>130</v>
      </c>
      <c r="C53" s="13" t="s">
        <v>67</v>
      </c>
      <c r="D53" s="1"/>
      <c r="E53" s="4" t="s">
        <v>131</v>
      </c>
      <c r="F53" s="4"/>
      <c r="G53" s="4">
        <v>42825</v>
      </c>
      <c r="H53" s="13" t="s">
        <v>16</v>
      </c>
      <c r="I53" s="9">
        <v>44973</v>
      </c>
      <c r="J53" s="9" t="s">
        <v>87</v>
      </c>
      <c r="K53" s="4"/>
      <c r="L53" s="4">
        <f t="shared" si="7"/>
        <v>50961.75</v>
      </c>
      <c r="M53" s="4"/>
      <c r="N53" s="4">
        <f t="shared" si="6"/>
        <v>50961.75</v>
      </c>
      <c r="O53" s="4" t="s">
        <v>22</v>
      </c>
    </row>
    <row r="54" spans="1:15" ht="82.5" x14ac:dyDescent="0.3">
      <c r="A54" s="4" t="s">
        <v>48</v>
      </c>
      <c r="B54" s="6" t="s">
        <v>132</v>
      </c>
      <c r="C54" s="13" t="s">
        <v>82</v>
      </c>
      <c r="D54" s="1">
        <v>3</v>
      </c>
      <c r="E54" s="4" t="s">
        <v>133</v>
      </c>
      <c r="F54" s="4"/>
      <c r="G54" s="4">
        <v>350377.92</v>
      </c>
      <c r="H54" s="13" t="s">
        <v>42</v>
      </c>
      <c r="I54" s="9">
        <v>44958</v>
      </c>
      <c r="J54" s="9">
        <v>45291</v>
      </c>
      <c r="K54" s="4"/>
      <c r="L54" s="4">
        <f t="shared" si="7"/>
        <v>416949.72479999997</v>
      </c>
      <c r="M54" s="4"/>
      <c r="N54" s="4">
        <f t="shared" si="6"/>
        <v>416949.72479999997</v>
      </c>
      <c r="O54" s="4" t="s">
        <v>22</v>
      </c>
    </row>
    <row r="55" spans="1:15" ht="396" x14ac:dyDescent="0.3">
      <c r="A55" s="4" t="s">
        <v>48</v>
      </c>
      <c r="B55" s="6" t="s">
        <v>134</v>
      </c>
      <c r="C55" s="13" t="s">
        <v>82</v>
      </c>
      <c r="D55" s="1">
        <v>3</v>
      </c>
      <c r="E55" s="4" t="s">
        <v>135</v>
      </c>
      <c r="F55" s="4"/>
      <c r="G55" s="4">
        <v>2795520</v>
      </c>
      <c r="H55" s="13" t="s">
        <v>136</v>
      </c>
      <c r="I55" s="9">
        <v>44958</v>
      </c>
      <c r="J55" s="9">
        <v>45291</v>
      </c>
      <c r="K55" s="4"/>
      <c r="L55" s="4">
        <f t="shared" si="7"/>
        <v>3326668.7999999998</v>
      </c>
      <c r="M55" s="4"/>
      <c r="N55" s="4">
        <f t="shared" si="6"/>
        <v>3326668.7999999998</v>
      </c>
      <c r="O55" s="4" t="s">
        <v>22</v>
      </c>
    </row>
    <row r="56" spans="1:15" ht="99" x14ac:dyDescent="0.3">
      <c r="A56" s="4" t="s">
        <v>20</v>
      </c>
      <c r="B56" s="6" t="s">
        <v>137</v>
      </c>
      <c r="C56" s="13" t="s">
        <v>67</v>
      </c>
      <c r="D56" s="1">
        <v>1</v>
      </c>
      <c r="E56" s="4" t="s">
        <v>138</v>
      </c>
      <c r="F56" s="4"/>
      <c r="G56" s="4">
        <v>57180</v>
      </c>
      <c r="H56" s="13" t="s">
        <v>16</v>
      </c>
      <c r="I56" s="9">
        <v>44929</v>
      </c>
      <c r="J56" s="9" t="s">
        <v>60</v>
      </c>
      <c r="K56" s="4"/>
      <c r="L56" s="4">
        <f t="shared" si="7"/>
        <v>68044.2</v>
      </c>
      <c r="M56" s="4"/>
      <c r="N56" s="4">
        <f t="shared" si="6"/>
        <v>68044.2</v>
      </c>
      <c r="O56" s="4" t="s">
        <v>22</v>
      </c>
    </row>
    <row r="57" spans="1:15" ht="231" x14ac:dyDescent="0.3">
      <c r="A57" s="4" t="s">
        <v>48</v>
      </c>
      <c r="B57" s="6" t="s">
        <v>143</v>
      </c>
      <c r="C57" s="13"/>
      <c r="D57" s="1"/>
      <c r="E57" s="4" t="s">
        <v>139</v>
      </c>
      <c r="F57" s="4"/>
      <c r="G57" s="4">
        <f>27644.4+33976.1+69153.05</f>
        <v>130773.55</v>
      </c>
      <c r="H57" s="13" t="s">
        <v>140</v>
      </c>
      <c r="I57" s="9">
        <v>44927</v>
      </c>
      <c r="J57" s="9" t="s">
        <v>141</v>
      </c>
      <c r="K57" s="4"/>
      <c r="L57" s="4">
        <f>G57</f>
        <v>130773.55</v>
      </c>
      <c r="M57" s="4"/>
      <c r="N57" s="4">
        <f t="shared" si="6"/>
        <v>130773.55</v>
      </c>
      <c r="O57" s="4" t="s">
        <v>22</v>
      </c>
    </row>
    <row r="58" spans="1:15" ht="231" x14ac:dyDescent="0.3">
      <c r="A58" s="4" t="s">
        <v>48</v>
      </c>
      <c r="B58" s="6" t="s">
        <v>143</v>
      </c>
      <c r="C58" s="4"/>
      <c r="D58" s="1"/>
      <c r="E58" s="4" t="s">
        <v>142</v>
      </c>
      <c r="F58" s="4"/>
      <c r="G58" s="4">
        <f>129933.12+270263.58+206588.36</f>
        <v>606785.06000000006</v>
      </c>
      <c r="H58" s="13" t="s">
        <v>144</v>
      </c>
      <c r="I58" s="9">
        <v>44927</v>
      </c>
      <c r="J58" s="9" t="s">
        <v>141</v>
      </c>
      <c r="K58" s="4"/>
      <c r="L58" s="4">
        <f>G58</f>
        <v>606785.06000000006</v>
      </c>
      <c r="M58" s="4"/>
      <c r="N58" s="4">
        <f t="shared" si="6"/>
        <v>606785.06000000006</v>
      </c>
      <c r="O58" s="4" t="s">
        <v>22</v>
      </c>
    </row>
    <row r="59" spans="1:15" ht="231" x14ac:dyDescent="0.3">
      <c r="A59" s="4" t="s">
        <v>48</v>
      </c>
      <c r="B59" s="6" t="s">
        <v>143</v>
      </c>
      <c r="C59" s="4"/>
      <c r="D59" s="1"/>
      <c r="E59" s="4" t="s">
        <v>145</v>
      </c>
      <c r="F59" s="4"/>
      <c r="G59" s="4">
        <f>23986.86+24251.11+6287.78</f>
        <v>54525.75</v>
      </c>
      <c r="H59" s="13" t="s">
        <v>146</v>
      </c>
      <c r="I59" s="9">
        <v>44927</v>
      </c>
      <c r="J59" s="9" t="s">
        <v>141</v>
      </c>
      <c r="K59" s="4"/>
      <c r="L59" s="4">
        <f>G59</f>
        <v>54525.75</v>
      </c>
      <c r="M59" s="4"/>
      <c r="N59" s="4">
        <f t="shared" si="6"/>
        <v>54525.75</v>
      </c>
      <c r="O59" s="4" t="s">
        <v>22</v>
      </c>
    </row>
    <row r="60" spans="1:15" ht="82.5" x14ac:dyDescent="0.3">
      <c r="A60" s="4" t="s">
        <v>21</v>
      </c>
      <c r="B60" s="6" t="s">
        <v>148</v>
      </c>
      <c r="C60" s="4"/>
      <c r="D60" s="1"/>
      <c r="E60" s="4" t="s">
        <v>147</v>
      </c>
      <c r="F60" s="4"/>
      <c r="G60" s="4">
        <v>86840</v>
      </c>
      <c r="H60" s="13" t="s">
        <v>42</v>
      </c>
      <c r="I60" s="9">
        <v>45231</v>
      </c>
      <c r="J60" s="9">
        <v>45291</v>
      </c>
      <c r="K60" s="4"/>
      <c r="L60" s="4"/>
      <c r="M60" s="4"/>
      <c r="N60" s="4"/>
      <c r="O60" s="4" t="s">
        <v>22</v>
      </c>
    </row>
    <row r="61" spans="1:15" ht="82.5" x14ac:dyDescent="0.3">
      <c r="A61" s="4" t="s">
        <v>21</v>
      </c>
      <c r="B61" s="6" t="s">
        <v>149</v>
      </c>
      <c r="C61" s="4"/>
      <c r="D61" s="1"/>
      <c r="E61" s="4" t="s">
        <v>147</v>
      </c>
      <c r="F61" s="4"/>
      <c r="G61" s="4">
        <v>64900</v>
      </c>
      <c r="H61" s="13" t="s">
        <v>42</v>
      </c>
      <c r="I61" s="9">
        <v>45108</v>
      </c>
      <c r="J61" s="9">
        <v>45138</v>
      </c>
      <c r="K61" s="4"/>
      <c r="L61" s="4"/>
      <c r="M61" s="4"/>
      <c r="N61" s="4"/>
      <c r="O61" s="4" t="s">
        <v>22</v>
      </c>
    </row>
    <row r="62" spans="1:15" ht="82.5" x14ac:dyDescent="0.3">
      <c r="A62" s="4" t="s">
        <v>21</v>
      </c>
      <c r="B62" s="6" t="s">
        <v>150</v>
      </c>
      <c r="C62" s="4"/>
      <c r="D62" s="1"/>
      <c r="E62" s="4" t="s">
        <v>147</v>
      </c>
      <c r="F62" s="4"/>
      <c r="G62" s="4">
        <v>64900</v>
      </c>
      <c r="H62" s="13" t="s">
        <v>42</v>
      </c>
      <c r="I62" s="9">
        <v>45170</v>
      </c>
      <c r="J62" s="9" t="s">
        <v>141</v>
      </c>
      <c r="K62" s="4"/>
      <c r="L62" s="4"/>
      <c r="M62" s="4"/>
      <c r="N62" s="4"/>
      <c r="O62" s="4" t="s">
        <v>22</v>
      </c>
    </row>
    <row r="63" spans="1:15" ht="82.5" x14ac:dyDescent="0.3">
      <c r="A63" s="4" t="s">
        <v>21</v>
      </c>
      <c r="B63" s="6" t="s">
        <v>152</v>
      </c>
      <c r="C63" s="4"/>
      <c r="D63" s="1"/>
      <c r="E63" s="4" t="s">
        <v>151</v>
      </c>
      <c r="F63" s="4" t="s">
        <v>15</v>
      </c>
      <c r="G63" s="4">
        <v>23568.02</v>
      </c>
      <c r="H63" s="13" t="s">
        <v>42</v>
      </c>
      <c r="I63" s="9">
        <v>45107</v>
      </c>
      <c r="J63" s="9">
        <v>45137</v>
      </c>
      <c r="K63" s="4"/>
      <c r="L63" s="4">
        <f>G63*1.19</f>
        <v>28045.943800000001</v>
      </c>
      <c r="M63" s="4"/>
      <c r="N63" s="4">
        <f>L63</f>
        <v>28045.943800000001</v>
      </c>
      <c r="O63" s="4" t="s">
        <v>22</v>
      </c>
    </row>
  </sheetData>
  <mergeCells count="16">
    <mergeCell ref="M6:M7"/>
    <mergeCell ref="A5:A7"/>
    <mergeCell ref="H5:H7"/>
    <mergeCell ref="I5:I7"/>
    <mergeCell ref="A2:O4"/>
    <mergeCell ref="B5:B7"/>
    <mergeCell ref="C5:C7"/>
    <mergeCell ref="D5:D7"/>
    <mergeCell ref="E5:E7"/>
    <mergeCell ref="G5:G7"/>
    <mergeCell ref="N5:N7"/>
    <mergeCell ref="L6:L7"/>
    <mergeCell ref="J5:J7"/>
    <mergeCell ref="K5:K7"/>
    <mergeCell ref="L5:M5"/>
    <mergeCell ref="F5:F7"/>
  </mergeCells>
  <phoneticPr fontId="5" type="noConversion"/>
  <pageMargins left="0.70866141732283472" right="0.70866141732283472" top="0.74803149606299213" bottom="0.74803149606299213" header="0.31496062992125984" footer="0.31496062992125984"/>
  <pageSetup paperSize="9" scale="69" fitToHeight="0" orientation="landscape" horizontalDpi="300"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2026-01-22T10:05:58Z</dcterms:modified>
</cp:coreProperties>
</file>